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'Sheet1'!$A$1:$L$54</definedName>
  </definedNames>
  <calcPr fullCalcOnLoad="1"/>
</workbook>
</file>

<file path=xl/sharedStrings.xml><?xml version="1.0" encoding="utf-8"?>
<sst xmlns="http://schemas.openxmlformats.org/spreadsheetml/2006/main" count="50" uniqueCount="27">
  <si>
    <t>NO. TEETH</t>
  </si>
  <si>
    <t>ANGLE TOOTH SPACE</t>
  </si>
  <si>
    <t>360/50</t>
  </si>
  <si>
    <t>CIRCUMFERANCE</t>
  </si>
  <si>
    <t>DIA*PI</t>
  </si>
  <si>
    <t>REQUIRED TOOTH &amp; LAND WIDTH ANGLE</t>
  </si>
  <si>
    <t>IDEAL SLOT LAND WIDTH ANGLE</t>
  </si>
  <si>
    <t xml:space="preserve">%OF ARC SEGMENT </t>
  </si>
  <si>
    <t>30.6/360</t>
  </si>
  <si>
    <t>ARC SEGMENT OF CIRCUMFERANCE</t>
  </si>
  <si>
    <t>360/127</t>
  </si>
  <si>
    <t>31.9/360</t>
  </si>
  <si>
    <t>360/127*CIR</t>
  </si>
  <si>
    <t>.0888/CIRCUM</t>
  </si>
  <si>
    <t>360/50*CIR</t>
  </si>
  <si>
    <t>DIAMETER</t>
  </si>
  <si>
    <t>CIRCUMFERANCE AT INSIDE END OF  OPTICAL UNIT</t>
  </si>
  <si>
    <t>RADIUS AT OUTSIDE OF OPTICAL UNIT</t>
  </si>
  <si>
    <t>RADIUS AT INSIDE END OF OPTICAL UNIT-.242</t>
  </si>
  <si>
    <t>RADIUS AT OUTSIDE END OF OPTICAL UNIT</t>
  </si>
  <si>
    <t>CIRCUMFERANCE AT INSIDE  OF OPTICAL UNIT</t>
  </si>
  <si>
    <t>RADIUS AT INSIDE END OF OPTICAL UNIT</t>
  </si>
  <si>
    <t>DAIMETER</t>
  </si>
  <si>
    <t>360/100</t>
  </si>
  <si>
    <t>360/100*CIR</t>
  </si>
  <si>
    <t>TABLE#1</t>
  </si>
  <si>
    <t>THE NEEDED ARC SEGMENT FOR SPACING BETWEEN THE BOTTOM ENDS OF THE OPTICAL UNITS IS AT LEAST .258+ INCHES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</si>
</sst>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8"/>
      <name val="Arial"/>
      <family val="0"/>
    </font>
    <font>
      <sz val="10"/>
      <color indexed="1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I61" sqref="I61"/>
    </sheetView>
  </sheetViews>
  <sheetFormatPr defaultColWidth="9.140625" defaultRowHeight="12.75"/>
  <cols>
    <col min="1" max="1" width="11.140625" style="0" customWidth="1"/>
    <col min="2" max="2" width="10.421875" style="0" customWidth="1"/>
    <col min="4" max="6" width="10.28125" style="0" customWidth="1"/>
    <col min="7" max="7" width="16.7109375" style="0" customWidth="1"/>
    <col min="9" max="9" width="12.140625" style="0" customWidth="1"/>
    <col min="10" max="10" width="10.00390625" style="0" customWidth="1"/>
    <col min="11" max="11" width="17.421875" style="0" customWidth="1"/>
  </cols>
  <sheetData>
    <row r="2" ht="23.25">
      <c r="B2" s="2" t="s">
        <v>25</v>
      </c>
    </row>
    <row r="5" spans="1:11" ht="76.5">
      <c r="A5" t="s">
        <v>15</v>
      </c>
      <c r="B5" t="s">
        <v>0</v>
      </c>
      <c r="C5" s="1" t="s">
        <v>1</v>
      </c>
      <c r="D5" s="1" t="s">
        <v>5</v>
      </c>
      <c r="E5" s="1" t="s">
        <v>18</v>
      </c>
      <c r="F5" s="1" t="s">
        <v>17</v>
      </c>
      <c r="G5" s="1" t="s">
        <v>16</v>
      </c>
      <c r="H5" s="1" t="s">
        <v>3</v>
      </c>
      <c r="I5" s="1" t="s">
        <v>6</v>
      </c>
      <c r="J5" s="1" t="s">
        <v>7</v>
      </c>
      <c r="K5" s="1" t="s">
        <v>9</v>
      </c>
    </row>
    <row r="6" spans="10:11" ht="12.75">
      <c r="J6" t="s">
        <v>11</v>
      </c>
      <c r="K6" t="s">
        <v>13</v>
      </c>
    </row>
    <row r="7" spans="3:9" ht="12.75">
      <c r="C7" t="s">
        <v>10</v>
      </c>
      <c r="H7" t="s">
        <v>4</v>
      </c>
      <c r="I7" t="s">
        <v>12</v>
      </c>
    </row>
    <row r="8" spans="1:11" ht="12.75">
      <c r="A8">
        <v>1.25</v>
      </c>
      <c r="B8">
        <v>127</v>
      </c>
      <c r="C8">
        <f>360/127</f>
        <v>2.8346456692913384</v>
      </c>
      <c r="D8">
        <v>31.9</v>
      </c>
      <c r="E8">
        <f>(A8-0.484)/2</f>
        <v>0.383</v>
      </c>
      <c r="F8">
        <f>A8-0.242</f>
        <v>1.008</v>
      </c>
      <c r="G8">
        <f>E8*PI()</f>
        <v>1.2032299863248908</v>
      </c>
      <c r="H8">
        <f>A8*PI()</f>
        <v>3.9269908169872414</v>
      </c>
      <c r="I8">
        <f>360/127</f>
        <v>2.8346456692913384</v>
      </c>
      <c r="J8">
        <f aca="true" t="shared" si="0" ref="J8:J19">31.96/360</f>
        <v>0.08877777777777777</v>
      </c>
      <c r="K8">
        <f>G8*J8</f>
        <v>0.10682008434150975</v>
      </c>
    </row>
    <row r="9" spans="1:11" ht="12.75">
      <c r="A9">
        <f>A8+0.25</f>
        <v>1.5</v>
      </c>
      <c r="B9">
        <v>127</v>
      </c>
      <c r="C9">
        <f aca="true" t="shared" si="1" ref="C9:C19">360/127</f>
        <v>2.8346456692913384</v>
      </c>
      <c r="D9">
        <v>31.9</v>
      </c>
      <c r="E9">
        <f aca="true" t="shared" si="2" ref="E9:E19">(A9-0.484)/2</f>
        <v>0.508</v>
      </c>
      <c r="F9">
        <f aca="true" t="shared" si="3" ref="F9:F19">A9-0.242</f>
        <v>1.258</v>
      </c>
      <c r="G9">
        <f aca="true" t="shared" si="4" ref="G9:G19">E9*PI()</f>
        <v>1.595929068023615</v>
      </c>
      <c r="H9">
        <f aca="true" t="shared" si="5" ref="H9:H19">A9*PI()</f>
        <v>4.71238898038469</v>
      </c>
      <c r="I9">
        <f aca="true" t="shared" si="6" ref="I9:I19">360/127</f>
        <v>2.8346456692913384</v>
      </c>
      <c r="J9">
        <f t="shared" si="0"/>
        <v>0.08877777777777777</v>
      </c>
      <c r="K9">
        <f aca="true" t="shared" si="7" ref="K9:K19">G9*J9</f>
        <v>0.14168303615009648</v>
      </c>
    </row>
    <row r="10" spans="1:11" ht="12.75">
      <c r="A10">
        <f aca="true" t="shared" si="8" ref="A10:A19">A9+0.25</f>
        <v>1.75</v>
      </c>
      <c r="B10">
        <v>127</v>
      </c>
      <c r="C10">
        <f t="shared" si="1"/>
        <v>2.8346456692913384</v>
      </c>
      <c r="D10">
        <v>31.9</v>
      </c>
      <c r="E10">
        <f t="shared" si="2"/>
        <v>0.633</v>
      </c>
      <c r="F10">
        <f t="shared" si="3"/>
        <v>1.508</v>
      </c>
      <c r="G10">
        <f t="shared" si="4"/>
        <v>1.988628149722339</v>
      </c>
      <c r="H10">
        <f t="shared" si="5"/>
        <v>5.497787143782138</v>
      </c>
      <c r="I10">
        <f t="shared" si="6"/>
        <v>2.8346456692913384</v>
      </c>
      <c r="J10">
        <f t="shared" si="0"/>
        <v>0.08877777777777777</v>
      </c>
      <c r="K10">
        <f t="shared" si="7"/>
        <v>0.1765459879586832</v>
      </c>
    </row>
    <row r="11" spans="1:11" ht="12.75">
      <c r="A11">
        <f t="shared" si="8"/>
        <v>2</v>
      </c>
      <c r="B11">
        <v>127</v>
      </c>
      <c r="C11">
        <f t="shared" si="1"/>
        <v>2.8346456692913384</v>
      </c>
      <c r="D11">
        <v>31.9</v>
      </c>
      <c r="E11">
        <f t="shared" si="2"/>
        <v>0.758</v>
      </c>
      <c r="F11">
        <f t="shared" si="3"/>
        <v>1.758</v>
      </c>
      <c r="G11">
        <f t="shared" si="4"/>
        <v>2.3813272314210634</v>
      </c>
      <c r="H11">
        <f t="shared" si="5"/>
        <v>6.283185307179586</v>
      </c>
      <c r="I11">
        <f t="shared" si="6"/>
        <v>2.8346456692913384</v>
      </c>
      <c r="J11">
        <f t="shared" si="0"/>
        <v>0.08877777777777777</v>
      </c>
      <c r="K11">
        <f t="shared" si="7"/>
        <v>0.21140893976726996</v>
      </c>
    </row>
    <row r="12" spans="1:11" ht="12.75">
      <c r="A12">
        <f t="shared" si="8"/>
        <v>2.25</v>
      </c>
      <c r="B12">
        <v>127</v>
      </c>
      <c r="C12">
        <f t="shared" si="1"/>
        <v>2.8346456692913384</v>
      </c>
      <c r="D12">
        <v>31.9</v>
      </c>
      <c r="E12">
        <f t="shared" si="2"/>
        <v>0.883</v>
      </c>
      <c r="F12">
        <f t="shared" si="3"/>
        <v>2.008</v>
      </c>
      <c r="G12">
        <f t="shared" si="4"/>
        <v>2.7740263131197875</v>
      </c>
      <c r="H12">
        <f t="shared" si="5"/>
        <v>7.0685834705770345</v>
      </c>
      <c r="I12">
        <f t="shared" si="6"/>
        <v>2.8346456692913384</v>
      </c>
      <c r="J12">
        <f t="shared" si="0"/>
        <v>0.08877777777777777</v>
      </c>
      <c r="K12">
        <f t="shared" si="7"/>
        <v>0.2462718915758567</v>
      </c>
    </row>
    <row r="13" spans="1:11" ht="12.75">
      <c r="A13">
        <f t="shared" si="8"/>
        <v>2.5</v>
      </c>
      <c r="B13">
        <v>127</v>
      </c>
      <c r="C13">
        <f t="shared" si="1"/>
        <v>2.8346456692913384</v>
      </c>
      <c r="D13">
        <v>31.9</v>
      </c>
      <c r="E13">
        <f t="shared" si="2"/>
        <v>1.008</v>
      </c>
      <c r="F13">
        <f t="shared" si="3"/>
        <v>2.258</v>
      </c>
      <c r="G13">
        <f t="shared" si="4"/>
        <v>3.1667253948185117</v>
      </c>
      <c r="H13">
        <f t="shared" si="5"/>
        <v>7.853981633974483</v>
      </c>
      <c r="I13">
        <f t="shared" si="6"/>
        <v>2.8346456692913384</v>
      </c>
      <c r="J13">
        <f t="shared" si="0"/>
        <v>0.08877777777777777</v>
      </c>
      <c r="K13">
        <f t="shared" si="7"/>
        <v>0.2811348433844434</v>
      </c>
    </row>
    <row r="14" spans="1:11" ht="12.75">
      <c r="A14">
        <f t="shared" si="8"/>
        <v>2.75</v>
      </c>
      <c r="B14">
        <v>127</v>
      </c>
      <c r="C14">
        <f t="shared" si="1"/>
        <v>2.8346456692913384</v>
      </c>
      <c r="D14">
        <v>31.9</v>
      </c>
      <c r="E14">
        <f t="shared" si="2"/>
        <v>1.133</v>
      </c>
      <c r="F14">
        <f t="shared" si="3"/>
        <v>2.508</v>
      </c>
      <c r="G14">
        <f t="shared" si="4"/>
        <v>3.559424476517236</v>
      </c>
      <c r="H14">
        <f t="shared" si="5"/>
        <v>8.63937979737193</v>
      </c>
      <c r="I14">
        <f t="shared" si="6"/>
        <v>2.8346456692913384</v>
      </c>
      <c r="J14">
        <f t="shared" si="0"/>
        <v>0.08877777777777777</v>
      </c>
      <c r="K14">
        <f t="shared" si="7"/>
        <v>0.3159977951930302</v>
      </c>
    </row>
    <row r="15" spans="1:11" ht="12.75">
      <c r="A15">
        <f t="shared" si="8"/>
        <v>3</v>
      </c>
      <c r="B15">
        <v>127</v>
      </c>
      <c r="C15">
        <f t="shared" si="1"/>
        <v>2.8346456692913384</v>
      </c>
      <c r="D15">
        <v>31.9</v>
      </c>
      <c r="E15">
        <f t="shared" si="2"/>
        <v>1.258</v>
      </c>
      <c r="F15">
        <f t="shared" si="3"/>
        <v>2.758</v>
      </c>
      <c r="G15">
        <f t="shared" si="4"/>
        <v>3.95212355821596</v>
      </c>
      <c r="H15">
        <f t="shared" si="5"/>
        <v>9.42477796076938</v>
      </c>
      <c r="I15">
        <f t="shared" si="6"/>
        <v>2.8346456692913384</v>
      </c>
      <c r="J15">
        <f t="shared" si="0"/>
        <v>0.08877777777777777</v>
      </c>
      <c r="K15">
        <f t="shared" si="7"/>
        <v>0.3508607470016169</v>
      </c>
    </row>
    <row r="16" spans="1:11" ht="12.75">
      <c r="A16">
        <f t="shared" si="8"/>
        <v>3.25</v>
      </c>
      <c r="B16">
        <v>127</v>
      </c>
      <c r="C16">
        <f t="shared" si="1"/>
        <v>2.8346456692913384</v>
      </c>
      <c r="D16">
        <v>31.9</v>
      </c>
      <c r="E16">
        <f t="shared" si="2"/>
        <v>1.383</v>
      </c>
      <c r="F16">
        <f t="shared" si="3"/>
        <v>3.008</v>
      </c>
      <c r="G16">
        <f t="shared" si="4"/>
        <v>4.344822639914684</v>
      </c>
      <c r="H16">
        <f t="shared" si="5"/>
        <v>10.210176124166829</v>
      </c>
      <c r="I16">
        <f t="shared" si="6"/>
        <v>2.8346456692913384</v>
      </c>
      <c r="J16">
        <f t="shared" si="0"/>
        <v>0.08877777777777777</v>
      </c>
      <c r="K16">
        <f t="shared" si="7"/>
        <v>0.3857236988102036</v>
      </c>
    </row>
    <row r="17" spans="1:11" ht="12.75">
      <c r="A17">
        <f t="shared" si="8"/>
        <v>3.5</v>
      </c>
      <c r="B17">
        <v>127</v>
      </c>
      <c r="C17">
        <f t="shared" si="1"/>
        <v>2.8346456692913384</v>
      </c>
      <c r="D17">
        <v>31.9</v>
      </c>
      <c r="E17">
        <f t="shared" si="2"/>
        <v>1.508</v>
      </c>
      <c r="F17">
        <f t="shared" si="3"/>
        <v>3.258</v>
      </c>
      <c r="G17">
        <f t="shared" si="4"/>
        <v>4.737521721613408</v>
      </c>
      <c r="H17">
        <f t="shared" si="5"/>
        <v>10.995574287564276</v>
      </c>
      <c r="I17">
        <f t="shared" si="6"/>
        <v>2.8346456692913384</v>
      </c>
      <c r="J17">
        <f t="shared" si="0"/>
        <v>0.08877777777777777</v>
      </c>
      <c r="K17">
        <f t="shared" si="7"/>
        <v>0.42058665061879036</v>
      </c>
    </row>
    <row r="18" spans="1:11" ht="12.75">
      <c r="A18">
        <f t="shared" si="8"/>
        <v>3.75</v>
      </c>
      <c r="B18">
        <v>127</v>
      </c>
      <c r="C18">
        <f t="shared" si="1"/>
        <v>2.8346456692913384</v>
      </c>
      <c r="D18">
        <v>31.9</v>
      </c>
      <c r="E18">
        <f t="shared" si="2"/>
        <v>1.633</v>
      </c>
      <c r="F18">
        <f t="shared" si="3"/>
        <v>3.508</v>
      </c>
      <c r="G18">
        <f t="shared" si="4"/>
        <v>5.130220803312132</v>
      </c>
      <c r="H18">
        <f t="shared" si="5"/>
        <v>11.780972450961723</v>
      </c>
      <c r="I18">
        <f t="shared" si="6"/>
        <v>2.8346456692913384</v>
      </c>
      <c r="J18">
        <f t="shared" si="0"/>
        <v>0.08877777777777777</v>
      </c>
      <c r="K18">
        <f t="shared" si="7"/>
        <v>0.45544960242737703</v>
      </c>
    </row>
    <row r="19" spans="1:11" ht="12.75">
      <c r="A19">
        <f t="shared" si="8"/>
        <v>4</v>
      </c>
      <c r="B19">
        <v>127</v>
      </c>
      <c r="C19">
        <f t="shared" si="1"/>
        <v>2.8346456692913384</v>
      </c>
      <c r="D19">
        <v>31.9</v>
      </c>
      <c r="E19">
        <f t="shared" si="2"/>
        <v>1.758</v>
      </c>
      <c r="F19">
        <f t="shared" si="3"/>
        <v>3.758</v>
      </c>
      <c r="G19">
        <f t="shared" si="4"/>
        <v>5.5229198850108565</v>
      </c>
      <c r="H19">
        <f t="shared" si="5"/>
        <v>12.566370614359172</v>
      </c>
      <c r="I19">
        <f t="shared" si="6"/>
        <v>2.8346456692913384</v>
      </c>
      <c r="J19">
        <f t="shared" si="0"/>
        <v>0.08877777777777777</v>
      </c>
      <c r="K19">
        <f t="shared" si="7"/>
        <v>0.4903125542359638</v>
      </c>
    </row>
    <row r="21" spans="1:11" ht="76.5">
      <c r="A21" t="s">
        <v>22</v>
      </c>
      <c r="B21" t="s">
        <v>0</v>
      </c>
      <c r="C21" s="1" t="s">
        <v>1</v>
      </c>
      <c r="D21" s="1" t="s">
        <v>5</v>
      </c>
      <c r="E21" s="1" t="s">
        <v>21</v>
      </c>
      <c r="F21" s="1" t="s">
        <v>19</v>
      </c>
      <c r="G21" s="1" t="s">
        <v>20</v>
      </c>
      <c r="H21" s="1" t="s">
        <v>3</v>
      </c>
      <c r="I21" s="1" t="s">
        <v>6</v>
      </c>
      <c r="J21" s="1" t="s">
        <v>7</v>
      </c>
      <c r="K21" s="1" t="s">
        <v>9</v>
      </c>
    </row>
    <row r="22" spans="10:11" ht="12.75">
      <c r="J22" t="s">
        <v>8</v>
      </c>
      <c r="K22" t="s">
        <v>13</v>
      </c>
    </row>
    <row r="23" spans="3:9" ht="12.75">
      <c r="C23" t="s">
        <v>2</v>
      </c>
      <c r="H23" t="s">
        <v>4</v>
      </c>
      <c r="I23" t="s">
        <v>14</v>
      </c>
    </row>
    <row r="24" spans="1:11" ht="12.75">
      <c r="A24">
        <v>1.25</v>
      </c>
      <c r="B24">
        <v>50</v>
      </c>
      <c r="C24">
        <f>360/50</f>
        <v>7.2</v>
      </c>
      <c r="D24">
        <v>30.6</v>
      </c>
      <c r="E24">
        <f>(A24-0)/2-0.242</f>
        <v>0.383</v>
      </c>
      <c r="F24">
        <f>E24+0.484</f>
        <v>0.867</v>
      </c>
      <c r="G24">
        <f>E24*2*PI()</f>
        <v>2.4064599726497815</v>
      </c>
      <c r="H24">
        <f>A24*PI()</f>
        <v>3.9269908169872414</v>
      </c>
      <c r="I24">
        <f>360/50*H24</f>
        <v>28.274333882308138</v>
      </c>
      <c r="J24">
        <f>30.6/360</f>
        <v>0.085</v>
      </c>
      <c r="K24">
        <f>G24*J24</f>
        <v>0.20454909767523144</v>
      </c>
    </row>
    <row r="25" spans="1:11" ht="12.75">
      <c r="A25">
        <f>A24+0.25</f>
        <v>1.5</v>
      </c>
      <c r="B25">
        <v>50</v>
      </c>
      <c r="C25">
        <f aca="true" t="shared" si="9" ref="C25:C35">360/50</f>
        <v>7.2</v>
      </c>
      <c r="D25">
        <v>30.6</v>
      </c>
      <c r="E25">
        <f aca="true" t="shared" si="10" ref="E25:E35">(A25-0)/2-0.242</f>
        <v>0.508</v>
      </c>
      <c r="F25">
        <f aca="true" t="shared" si="11" ref="F25:F35">E25+0.484</f>
        <v>0.992</v>
      </c>
      <c r="G25">
        <f aca="true" t="shared" si="12" ref="G25:G35">E25*2*PI()</f>
        <v>3.19185813604723</v>
      </c>
      <c r="H25">
        <f aca="true" t="shared" si="13" ref="H25:H35">A25*PI()</f>
        <v>4.71238898038469</v>
      </c>
      <c r="I25">
        <f aca="true" t="shared" si="14" ref="I25:I35">360/50*H25</f>
        <v>33.929200658769766</v>
      </c>
      <c r="J25">
        <f aca="true" t="shared" si="15" ref="J25:J35">30.6/360</f>
        <v>0.085</v>
      </c>
      <c r="K25">
        <f aca="true" t="shared" si="16" ref="K25:K35">G25*J25</f>
        <v>0.27130794156401455</v>
      </c>
    </row>
    <row r="26" spans="1:12" ht="12.75">
      <c r="A26" s="3">
        <f aca="true" t="shared" si="17" ref="A26:A35">A25+0.25</f>
        <v>1.75</v>
      </c>
      <c r="B26" s="3">
        <v>50</v>
      </c>
      <c r="C26" s="3">
        <f t="shared" si="9"/>
        <v>7.2</v>
      </c>
      <c r="D26" s="3">
        <v>30.6</v>
      </c>
      <c r="E26" s="3">
        <f t="shared" si="10"/>
        <v>0.633</v>
      </c>
      <c r="F26" s="3">
        <f t="shared" si="11"/>
        <v>1.117</v>
      </c>
      <c r="G26" s="3">
        <f t="shared" si="12"/>
        <v>3.977256299444678</v>
      </c>
      <c r="H26" s="3">
        <f t="shared" si="13"/>
        <v>5.497787143782138</v>
      </c>
      <c r="I26" s="3">
        <f t="shared" si="14"/>
        <v>39.5840674352314</v>
      </c>
      <c r="J26" s="3">
        <f t="shared" si="15"/>
        <v>0.085</v>
      </c>
      <c r="K26" s="3">
        <f t="shared" si="16"/>
        <v>0.33806678545279767</v>
      </c>
      <c r="L26" s="3"/>
    </row>
    <row r="27" spans="1:11" ht="12.75">
      <c r="A27">
        <f t="shared" si="17"/>
        <v>2</v>
      </c>
      <c r="B27">
        <v>50</v>
      </c>
      <c r="C27">
        <f t="shared" si="9"/>
        <v>7.2</v>
      </c>
      <c r="D27">
        <v>30.6</v>
      </c>
      <c r="E27">
        <f t="shared" si="10"/>
        <v>0.758</v>
      </c>
      <c r="F27">
        <f t="shared" si="11"/>
        <v>1.242</v>
      </c>
      <c r="G27">
        <f t="shared" si="12"/>
        <v>4.762654462842127</v>
      </c>
      <c r="H27">
        <f t="shared" si="13"/>
        <v>6.283185307179586</v>
      </c>
      <c r="I27">
        <f t="shared" si="14"/>
        <v>45.23893421169302</v>
      </c>
      <c r="J27">
        <f t="shared" si="15"/>
        <v>0.085</v>
      </c>
      <c r="K27">
        <f t="shared" si="16"/>
        <v>0.4048256293415808</v>
      </c>
    </row>
    <row r="28" spans="1:11" ht="12.75">
      <c r="A28">
        <f t="shared" si="17"/>
        <v>2.25</v>
      </c>
      <c r="B28">
        <v>50</v>
      </c>
      <c r="C28">
        <f t="shared" si="9"/>
        <v>7.2</v>
      </c>
      <c r="D28">
        <v>30.6</v>
      </c>
      <c r="E28">
        <f t="shared" si="10"/>
        <v>0.883</v>
      </c>
      <c r="F28">
        <f t="shared" si="11"/>
        <v>1.367</v>
      </c>
      <c r="G28">
        <f t="shared" si="12"/>
        <v>5.548052626239575</v>
      </c>
      <c r="H28">
        <f t="shared" si="13"/>
        <v>7.0685834705770345</v>
      </c>
      <c r="I28">
        <f t="shared" si="14"/>
        <v>50.89380098815465</v>
      </c>
      <c r="J28">
        <f t="shared" si="15"/>
        <v>0.085</v>
      </c>
      <c r="K28">
        <f t="shared" si="16"/>
        <v>0.4715844732303639</v>
      </c>
    </row>
    <row r="29" spans="1:11" ht="12.75">
      <c r="A29">
        <f t="shared" si="17"/>
        <v>2.5</v>
      </c>
      <c r="B29">
        <v>50</v>
      </c>
      <c r="C29">
        <f t="shared" si="9"/>
        <v>7.2</v>
      </c>
      <c r="D29">
        <v>30.6</v>
      </c>
      <c r="E29">
        <f t="shared" si="10"/>
        <v>1.008</v>
      </c>
      <c r="F29">
        <f t="shared" si="11"/>
        <v>1.492</v>
      </c>
      <c r="G29">
        <f t="shared" si="12"/>
        <v>6.333450789637023</v>
      </c>
      <c r="H29">
        <f t="shared" si="13"/>
        <v>7.853981633974483</v>
      </c>
      <c r="I29">
        <f t="shared" si="14"/>
        <v>56.548667764616276</v>
      </c>
      <c r="J29">
        <f t="shared" si="15"/>
        <v>0.085</v>
      </c>
      <c r="K29">
        <f t="shared" si="16"/>
        <v>0.5383433171191471</v>
      </c>
    </row>
    <row r="30" spans="1:11" ht="12.75">
      <c r="A30">
        <f t="shared" si="17"/>
        <v>2.75</v>
      </c>
      <c r="B30">
        <v>50</v>
      </c>
      <c r="C30">
        <f t="shared" si="9"/>
        <v>7.2</v>
      </c>
      <c r="D30">
        <v>30.6</v>
      </c>
      <c r="E30">
        <f t="shared" si="10"/>
        <v>1.133</v>
      </c>
      <c r="F30">
        <f t="shared" si="11"/>
        <v>1.617</v>
      </c>
      <c r="G30">
        <f t="shared" si="12"/>
        <v>7.118848953034472</v>
      </c>
      <c r="H30">
        <f t="shared" si="13"/>
        <v>8.63937979737193</v>
      </c>
      <c r="I30">
        <f t="shared" si="14"/>
        <v>62.2035345410779</v>
      </c>
      <c r="J30">
        <f t="shared" si="15"/>
        <v>0.085</v>
      </c>
      <c r="K30">
        <f t="shared" si="16"/>
        <v>0.6051021610079301</v>
      </c>
    </row>
    <row r="31" spans="1:11" ht="12.75">
      <c r="A31">
        <f t="shared" si="17"/>
        <v>3</v>
      </c>
      <c r="B31">
        <v>50</v>
      </c>
      <c r="C31">
        <f t="shared" si="9"/>
        <v>7.2</v>
      </c>
      <c r="D31">
        <v>30.6</v>
      </c>
      <c r="E31">
        <f t="shared" si="10"/>
        <v>1.258</v>
      </c>
      <c r="F31">
        <f t="shared" si="11"/>
        <v>1.742</v>
      </c>
      <c r="G31">
        <f t="shared" si="12"/>
        <v>7.90424711643192</v>
      </c>
      <c r="H31">
        <f t="shared" si="13"/>
        <v>9.42477796076938</v>
      </c>
      <c r="I31">
        <f t="shared" si="14"/>
        <v>67.85840131753953</v>
      </c>
      <c r="J31">
        <f t="shared" si="15"/>
        <v>0.085</v>
      </c>
      <c r="K31">
        <f t="shared" si="16"/>
        <v>0.6718610048967132</v>
      </c>
    </row>
    <row r="32" spans="1:11" ht="12.75">
      <c r="A32">
        <f t="shared" si="17"/>
        <v>3.25</v>
      </c>
      <c r="B32">
        <v>50</v>
      </c>
      <c r="C32">
        <f t="shared" si="9"/>
        <v>7.2</v>
      </c>
      <c r="D32">
        <v>30.6</v>
      </c>
      <c r="E32">
        <f t="shared" si="10"/>
        <v>1.383</v>
      </c>
      <c r="F32">
        <f t="shared" si="11"/>
        <v>1.867</v>
      </c>
      <c r="G32">
        <f t="shared" si="12"/>
        <v>8.689645279829367</v>
      </c>
      <c r="H32">
        <f t="shared" si="13"/>
        <v>10.210176124166829</v>
      </c>
      <c r="I32">
        <f t="shared" si="14"/>
        <v>73.51326809400116</v>
      </c>
      <c r="J32">
        <f t="shared" si="15"/>
        <v>0.085</v>
      </c>
      <c r="K32">
        <f t="shared" si="16"/>
        <v>0.7386198487854962</v>
      </c>
    </row>
    <row r="33" spans="1:11" ht="12.75">
      <c r="A33">
        <f t="shared" si="17"/>
        <v>3.5</v>
      </c>
      <c r="B33">
        <v>50</v>
      </c>
      <c r="C33">
        <f t="shared" si="9"/>
        <v>7.2</v>
      </c>
      <c r="D33">
        <v>30.6</v>
      </c>
      <c r="E33">
        <f t="shared" si="10"/>
        <v>1.508</v>
      </c>
      <c r="F33">
        <f t="shared" si="11"/>
        <v>1.992</v>
      </c>
      <c r="G33">
        <f t="shared" si="12"/>
        <v>9.475043443226816</v>
      </c>
      <c r="H33">
        <f t="shared" si="13"/>
        <v>10.995574287564276</v>
      </c>
      <c r="I33">
        <f t="shared" si="14"/>
        <v>79.1681348704628</v>
      </c>
      <c r="J33">
        <f t="shared" si="15"/>
        <v>0.085</v>
      </c>
      <c r="K33">
        <f t="shared" si="16"/>
        <v>0.8053786926742794</v>
      </c>
    </row>
    <row r="34" spans="1:11" ht="12.75">
      <c r="A34">
        <f t="shared" si="17"/>
        <v>3.75</v>
      </c>
      <c r="B34">
        <v>50</v>
      </c>
      <c r="C34">
        <f t="shared" si="9"/>
        <v>7.2</v>
      </c>
      <c r="D34">
        <v>30.6</v>
      </c>
      <c r="E34">
        <f t="shared" si="10"/>
        <v>1.633</v>
      </c>
      <c r="F34">
        <f t="shared" si="11"/>
        <v>2.117</v>
      </c>
      <c r="G34">
        <f t="shared" si="12"/>
        <v>10.260441606624264</v>
      </c>
      <c r="H34">
        <f t="shared" si="13"/>
        <v>11.780972450961723</v>
      </c>
      <c r="I34">
        <f t="shared" si="14"/>
        <v>84.82300164692441</v>
      </c>
      <c r="J34">
        <f t="shared" si="15"/>
        <v>0.085</v>
      </c>
      <c r="K34">
        <f t="shared" si="16"/>
        <v>0.8721375365630625</v>
      </c>
    </row>
    <row r="35" spans="1:11" ht="12.75">
      <c r="A35">
        <f t="shared" si="17"/>
        <v>4</v>
      </c>
      <c r="B35">
        <v>50</v>
      </c>
      <c r="C35">
        <f t="shared" si="9"/>
        <v>7.2</v>
      </c>
      <c r="D35">
        <v>30.6</v>
      </c>
      <c r="E35">
        <f t="shared" si="10"/>
        <v>1.758</v>
      </c>
      <c r="F35">
        <f t="shared" si="11"/>
        <v>2.242</v>
      </c>
      <c r="G35">
        <f t="shared" si="12"/>
        <v>11.045839770021713</v>
      </c>
      <c r="H35">
        <f t="shared" si="13"/>
        <v>12.566370614359172</v>
      </c>
      <c r="I35">
        <f t="shared" si="14"/>
        <v>90.47786842338604</v>
      </c>
      <c r="J35">
        <f t="shared" si="15"/>
        <v>0.085</v>
      </c>
      <c r="K35">
        <f t="shared" si="16"/>
        <v>0.9388963804518456</v>
      </c>
    </row>
    <row r="37" spans="1:11" ht="76.5">
      <c r="A37" t="s">
        <v>22</v>
      </c>
      <c r="B37" t="s">
        <v>0</v>
      </c>
      <c r="C37" s="1" t="s">
        <v>1</v>
      </c>
      <c r="D37" s="1" t="s">
        <v>5</v>
      </c>
      <c r="E37" s="1" t="s">
        <v>21</v>
      </c>
      <c r="F37" s="1" t="s">
        <v>19</v>
      </c>
      <c r="G37" s="1" t="s">
        <v>20</v>
      </c>
      <c r="H37" s="1" t="s">
        <v>3</v>
      </c>
      <c r="I37" s="1" t="s">
        <v>6</v>
      </c>
      <c r="J37" s="1" t="s">
        <v>7</v>
      </c>
      <c r="K37" s="1" t="s">
        <v>9</v>
      </c>
    </row>
    <row r="38" spans="10:11" ht="12.75">
      <c r="J38" t="s">
        <v>8</v>
      </c>
      <c r="K38" t="s">
        <v>13</v>
      </c>
    </row>
    <row r="39" spans="3:9" ht="12.75">
      <c r="C39" t="s">
        <v>23</v>
      </c>
      <c r="H39" t="s">
        <v>4</v>
      </c>
      <c r="I39" t="s">
        <v>24</v>
      </c>
    </row>
    <row r="40" spans="1:11" ht="12.75">
      <c r="A40">
        <v>1.25</v>
      </c>
      <c r="B40">
        <v>100</v>
      </c>
      <c r="C40">
        <f>360/100</f>
        <v>3.6</v>
      </c>
      <c r="D40">
        <v>30.6</v>
      </c>
      <c r="E40">
        <f>(A40-0)/2-0.242</f>
        <v>0.383</v>
      </c>
      <c r="F40">
        <f>E40+0.484</f>
        <v>0.867</v>
      </c>
      <c r="G40">
        <f>E40*2*PI()</f>
        <v>2.4064599726497815</v>
      </c>
      <c r="H40">
        <f>A40*PI()</f>
        <v>3.9269908169872414</v>
      </c>
      <c r="I40">
        <f>360/100*H40</f>
        <v>14.137166941154069</v>
      </c>
      <c r="J40">
        <f>30.6/360</f>
        <v>0.085</v>
      </c>
      <c r="K40">
        <f>G40*J40</f>
        <v>0.20454909767523144</v>
      </c>
    </row>
    <row r="41" spans="1:11" ht="12.75">
      <c r="A41">
        <f>A40+0.25</f>
        <v>1.5</v>
      </c>
      <c r="B41">
        <v>100</v>
      </c>
      <c r="C41">
        <f aca="true" t="shared" si="18" ref="C41:C51">360/100</f>
        <v>3.6</v>
      </c>
      <c r="D41">
        <v>30.6</v>
      </c>
      <c r="E41">
        <f aca="true" t="shared" si="19" ref="E41:E51">(A41-0)/2-0.242</f>
        <v>0.508</v>
      </c>
      <c r="F41">
        <f aca="true" t="shared" si="20" ref="F41:F51">E41+0.484</f>
        <v>0.992</v>
      </c>
      <c r="G41">
        <f aca="true" t="shared" si="21" ref="G41:G51">E41*2*PI()</f>
        <v>3.19185813604723</v>
      </c>
      <c r="H41">
        <f aca="true" t="shared" si="22" ref="H41:H51">A41*PI()</f>
        <v>4.71238898038469</v>
      </c>
      <c r="I41">
        <f aca="true" t="shared" si="23" ref="I41:I51">360/100*H41</f>
        <v>16.964600329384883</v>
      </c>
      <c r="J41">
        <f aca="true" t="shared" si="24" ref="J41:J51">30.6/360</f>
        <v>0.085</v>
      </c>
      <c r="K41">
        <f aca="true" t="shared" si="25" ref="K41:K51">G41*J41</f>
        <v>0.27130794156401455</v>
      </c>
    </row>
    <row r="42" spans="1:11" ht="12.75">
      <c r="A42">
        <f aca="true" t="shared" si="26" ref="A42:A51">A41+0.25</f>
        <v>1.75</v>
      </c>
      <c r="B42">
        <v>100</v>
      </c>
      <c r="C42">
        <f t="shared" si="18"/>
        <v>3.6</v>
      </c>
      <c r="D42">
        <v>30.6</v>
      </c>
      <c r="E42">
        <f t="shared" si="19"/>
        <v>0.633</v>
      </c>
      <c r="F42">
        <f t="shared" si="20"/>
        <v>1.117</v>
      </c>
      <c r="G42">
        <f t="shared" si="21"/>
        <v>3.977256299444678</v>
      </c>
      <c r="H42">
        <f t="shared" si="22"/>
        <v>5.497787143782138</v>
      </c>
      <c r="I42">
        <f t="shared" si="23"/>
        <v>19.7920337176157</v>
      </c>
      <c r="J42">
        <f t="shared" si="24"/>
        <v>0.085</v>
      </c>
      <c r="K42">
        <f t="shared" si="25"/>
        <v>0.33806678545279767</v>
      </c>
    </row>
    <row r="43" spans="1:11" ht="12.75">
      <c r="A43">
        <f t="shared" si="26"/>
        <v>2</v>
      </c>
      <c r="B43">
        <v>100</v>
      </c>
      <c r="C43">
        <f t="shared" si="18"/>
        <v>3.6</v>
      </c>
      <c r="D43">
        <v>30.6</v>
      </c>
      <c r="E43">
        <f t="shared" si="19"/>
        <v>0.758</v>
      </c>
      <c r="F43">
        <f t="shared" si="20"/>
        <v>1.242</v>
      </c>
      <c r="G43">
        <f t="shared" si="21"/>
        <v>4.762654462842127</v>
      </c>
      <c r="H43">
        <f t="shared" si="22"/>
        <v>6.283185307179586</v>
      </c>
      <c r="I43">
        <f t="shared" si="23"/>
        <v>22.61946710584651</v>
      </c>
      <c r="J43">
        <f t="shared" si="24"/>
        <v>0.085</v>
      </c>
      <c r="K43">
        <f t="shared" si="25"/>
        <v>0.4048256293415808</v>
      </c>
    </row>
    <row r="44" spans="1:11" ht="12.75">
      <c r="A44">
        <f t="shared" si="26"/>
        <v>2.25</v>
      </c>
      <c r="B44">
        <v>100</v>
      </c>
      <c r="C44">
        <f t="shared" si="18"/>
        <v>3.6</v>
      </c>
      <c r="D44">
        <v>30.6</v>
      </c>
      <c r="E44">
        <f t="shared" si="19"/>
        <v>0.883</v>
      </c>
      <c r="F44">
        <f t="shared" si="20"/>
        <v>1.367</v>
      </c>
      <c r="G44">
        <f t="shared" si="21"/>
        <v>5.548052626239575</v>
      </c>
      <c r="H44">
        <f t="shared" si="22"/>
        <v>7.0685834705770345</v>
      </c>
      <c r="I44">
        <f t="shared" si="23"/>
        <v>25.446900494077326</v>
      </c>
      <c r="J44">
        <f t="shared" si="24"/>
        <v>0.085</v>
      </c>
      <c r="K44">
        <f t="shared" si="25"/>
        <v>0.4715844732303639</v>
      </c>
    </row>
    <row r="45" spans="1:11" ht="12.75">
      <c r="A45">
        <f t="shared" si="26"/>
        <v>2.5</v>
      </c>
      <c r="B45">
        <v>100</v>
      </c>
      <c r="C45">
        <f t="shared" si="18"/>
        <v>3.6</v>
      </c>
      <c r="D45">
        <v>30.6</v>
      </c>
      <c r="E45">
        <f t="shared" si="19"/>
        <v>1.008</v>
      </c>
      <c r="F45">
        <f t="shared" si="20"/>
        <v>1.492</v>
      </c>
      <c r="G45">
        <f t="shared" si="21"/>
        <v>6.333450789637023</v>
      </c>
      <c r="H45">
        <f t="shared" si="22"/>
        <v>7.853981633974483</v>
      </c>
      <c r="I45">
        <f t="shared" si="23"/>
        <v>28.274333882308138</v>
      </c>
      <c r="J45">
        <f t="shared" si="24"/>
        <v>0.085</v>
      </c>
      <c r="K45">
        <f t="shared" si="25"/>
        <v>0.5383433171191471</v>
      </c>
    </row>
    <row r="46" spans="1:11" ht="12.75">
      <c r="A46">
        <f t="shared" si="26"/>
        <v>2.75</v>
      </c>
      <c r="B46">
        <v>100</v>
      </c>
      <c r="C46">
        <f t="shared" si="18"/>
        <v>3.6</v>
      </c>
      <c r="D46">
        <v>30.6</v>
      </c>
      <c r="E46">
        <f t="shared" si="19"/>
        <v>1.133</v>
      </c>
      <c r="F46">
        <f t="shared" si="20"/>
        <v>1.617</v>
      </c>
      <c r="G46">
        <f t="shared" si="21"/>
        <v>7.118848953034472</v>
      </c>
      <c r="H46">
        <f t="shared" si="22"/>
        <v>8.63937979737193</v>
      </c>
      <c r="I46">
        <f t="shared" si="23"/>
        <v>31.10176727053895</v>
      </c>
      <c r="J46">
        <f t="shared" si="24"/>
        <v>0.085</v>
      </c>
      <c r="K46">
        <f t="shared" si="25"/>
        <v>0.6051021610079301</v>
      </c>
    </row>
    <row r="47" spans="1:11" ht="12.75">
      <c r="A47">
        <f t="shared" si="26"/>
        <v>3</v>
      </c>
      <c r="B47">
        <v>100</v>
      </c>
      <c r="C47">
        <f t="shared" si="18"/>
        <v>3.6</v>
      </c>
      <c r="D47">
        <v>30.6</v>
      </c>
      <c r="E47">
        <f t="shared" si="19"/>
        <v>1.258</v>
      </c>
      <c r="F47">
        <f t="shared" si="20"/>
        <v>1.742</v>
      </c>
      <c r="G47">
        <f t="shared" si="21"/>
        <v>7.90424711643192</v>
      </c>
      <c r="H47">
        <f t="shared" si="22"/>
        <v>9.42477796076938</v>
      </c>
      <c r="I47">
        <f t="shared" si="23"/>
        <v>33.929200658769766</v>
      </c>
      <c r="J47">
        <f t="shared" si="24"/>
        <v>0.085</v>
      </c>
      <c r="K47">
        <f t="shared" si="25"/>
        <v>0.6718610048967132</v>
      </c>
    </row>
    <row r="48" spans="1:11" ht="12.75">
      <c r="A48">
        <f t="shared" si="26"/>
        <v>3.25</v>
      </c>
      <c r="B48">
        <v>100</v>
      </c>
      <c r="C48">
        <f t="shared" si="18"/>
        <v>3.6</v>
      </c>
      <c r="D48">
        <v>30.6</v>
      </c>
      <c r="E48">
        <f t="shared" si="19"/>
        <v>1.383</v>
      </c>
      <c r="F48">
        <f t="shared" si="20"/>
        <v>1.867</v>
      </c>
      <c r="G48">
        <f t="shared" si="21"/>
        <v>8.689645279829367</v>
      </c>
      <c r="H48">
        <f t="shared" si="22"/>
        <v>10.210176124166829</v>
      </c>
      <c r="I48">
        <f t="shared" si="23"/>
        <v>36.75663404700058</v>
      </c>
      <c r="J48">
        <f t="shared" si="24"/>
        <v>0.085</v>
      </c>
      <c r="K48">
        <f t="shared" si="25"/>
        <v>0.7386198487854962</v>
      </c>
    </row>
    <row r="49" spans="1:11" ht="12.75">
      <c r="A49">
        <f t="shared" si="26"/>
        <v>3.5</v>
      </c>
      <c r="B49">
        <v>100</v>
      </c>
      <c r="C49">
        <f t="shared" si="18"/>
        <v>3.6</v>
      </c>
      <c r="D49">
        <v>30.6</v>
      </c>
      <c r="E49">
        <f t="shared" si="19"/>
        <v>1.508</v>
      </c>
      <c r="F49">
        <f t="shared" si="20"/>
        <v>1.992</v>
      </c>
      <c r="G49">
        <f t="shared" si="21"/>
        <v>9.475043443226816</v>
      </c>
      <c r="H49">
        <f t="shared" si="22"/>
        <v>10.995574287564276</v>
      </c>
      <c r="I49">
        <f t="shared" si="23"/>
        <v>39.5840674352314</v>
      </c>
      <c r="J49">
        <f t="shared" si="24"/>
        <v>0.085</v>
      </c>
      <c r="K49">
        <f t="shared" si="25"/>
        <v>0.8053786926742794</v>
      </c>
    </row>
    <row r="50" spans="1:11" ht="12.75">
      <c r="A50">
        <f t="shared" si="26"/>
        <v>3.75</v>
      </c>
      <c r="B50">
        <v>100</v>
      </c>
      <c r="C50">
        <f t="shared" si="18"/>
        <v>3.6</v>
      </c>
      <c r="D50">
        <v>30.6</v>
      </c>
      <c r="E50">
        <f t="shared" si="19"/>
        <v>1.633</v>
      </c>
      <c r="F50">
        <f t="shared" si="20"/>
        <v>2.117</v>
      </c>
      <c r="G50">
        <f t="shared" si="21"/>
        <v>10.260441606624264</v>
      </c>
      <c r="H50">
        <f t="shared" si="22"/>
        <v>11.780972450961723</v>
      </c>
      <c r="I50">
        <f t="shared" si="23"/>
        <v>42.411500823462205</v>
      </c>
      <c r="J50">
        <f t="shared" si="24"/>
        <v>0.085</v>
      </c>
      <c r="K50">
        <f t="shared" si="25"/>
        <v>0.8721375365630625</v>
      </c>
    </row>
    <row r="51" spans="1:11" ht="12.75">
      <c r="A51">
        <f t="shared" si="26"/>
        <v>4</v>
      </c>
      <c r="B51">
        <v>100</v>
      </c>
      <c r="C51">
        <f t="shared" si="18"/>
        <v>3.6</v>
      </c>
      <c r="D51">
        <v>30.6</v>
      </c>
      <c r="E51">
        <f t="shared" si="19"/>
        <v>1.758</v>
      </c>
      <c r="F51">
        <f t="shared" si="20"/>
        <v>2.242</v>
      </c>
      <c r="G51">
        <f t="shared" si="21"/>
        <v>11.045839770021713</v>
      </c>
      <c r="H51">
        <f t="shared" si="22"/>
        <v>12.566370614359172</v>
      </c>
      <c r="I51">
        <f t="shared" si="23"/>
        <v>45.23893421169302</v>
      </c>
      <c r="J51">
        <f t="shared" si="24"/>
        <v>0.085</v>
      </c>
      <c r="K51">
        <f t="shared" si="25"/>
        <v>0.9388963804518456</v>
      </c>
    </row>
    <row r="53" ht="12.75">
      <c r="A53" t="s">
        <v>26</v>
      </c>
    </row>
  </sheetData>
  <printOptions/>
  <pageMargins left="0.43" right="0.25" top="1" bottom="1" header="0.5" footer="0.5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 </cp:lastModifiedBy>
  <cp:lastPrinted>2007-07-30T18:19:56Z</cp:lastPrinted>
  <dcterms:created xsi:type="dcterms:W3CDTF">2007-07-30T15:35:36Z</dcterms:created>
  <dcterms:modified xsi:type="dcterms:W3CDTF">2008-05-22T12:23:00Z</dcterms:modified>
  <cp:category/>
  <cp:version/>
  <cp:contentType/>
  <cp:contentStatus/>
</cp:coreProperties>
</file>